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"/>
    </mc:Choice>
  </mc:AlternateContent>
  <xr:revisionPtr revIDLastSave="0" documentId="13_ncr:1_{27DBB6D9-D16A-9542-B7C5-FE040BA9DAF9}" xr6:coauthVersionLast="47" xr6:coauthVersionMax="47" xr10:uidLastSave="{00000000-0000-0000-0000-000000000000}"/>
  <bookViews>
    <workbookView xWindow="0" yWindow="760" windowWidth="29400" windowHeight="16420" tabRatio="593" xr2:uid="{12593A29-F451-4ABE-8B36-5FD120FF13B9}"/>
  </bookViews>
  <sheets>
    <sheet name="Section 3 Chapter 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5" l="1"/>
  <c r="L29" i="5"/>
  <c r="J15" i="5"/>
  <c r="J31" i="5"/>
  <c r="K31" i="5"/>
  <c r="L31" i="5"/>
  <c r="M31" i="5"/>
  <c r="J32" i="5"/>
  <c r="K32" i="5"/>
  <c r="L32" i="5"/>
  <c r="M32" i="5"/>
  <c r="J33" i="5"/>
  <c r="K33" i="5"/>
  <c r="L33" i="5"/>
  <c r="M33" i="5"/>
  <c r="I33" i="5"/>
  <c r="I32" i="5"/>
  <c r="I31" i="5"/>
  <c r="M15" i="5"/>
  <c r="L15" i="5"/>
  <c r="L9" i="5"/>
  <c r="L10" i="5"/>
  <c r="L11" i="5"/>
  <c r="M11" i="5" s="1"/>
  <c r="L12" i="5"/>
  <c r="M12" i="5" s="1"/>
  <c r="L13" i="5"/>
  <c r="M13" i="5" s="1"/>
  <c r="L14" i="5"/>
  <c r="M14" i="5" s="1"/>
  <c r="L8" i="5"/>
  <c r="M8" i="5" s="1"/>
  <c r="M9" i="5"/>
  <c r="M10" i="5"/>
  <c r="K29" i="5"/>
  <c r="J29" i="5"/>
  <c r="I29" i="5"/>
  <c r="M28" i="5"/>
  <c r="M27" i="5"/>
  <c r="M26" i="5"/>
  <c r="M25" i="5"/>
  <c r="M24" i="5"/>
  <c r="M23" i="5"/>
  <c r="M22" i="5"/>
</calcChain>
</file>

<file path=xl/sharedStrings.xml><?xml version="1.0" encoding="utf-8"?>
<sst xmlns="http://schemas.openxmlformats.org/spreadsheetml/2006/main" count="55" uniqueCount="52">
  <si>
    <t>Week ending:</t>
  </si>
  <si>
    <t>Monday</t>
  </si>
  <si>
    <t>Tuesday</t>
  </si>
  <si>
    <t>Wednesday</t>
  </si>
  <si>
    <t>Thursday</t>
  </si>
  <si>
    <t>Friday</t>
  </si>
  <si>
    <t>Saturday</t>
  </si>
  <si>
    <t>Sunday</t>
  </si>
  <si>
    <t>Weekly Sales Report</t>
  </si>
  <si>
    <t>Description</t>
  </si>
  <si>
    <t>Price per Unit</t>
  </si>
  <si>
    <t>Sales Tax</t>
  </si>
  <si>
    <t>***Sales Tax</t>
  </si>
  <si>
    <t>Day</t>
  </si>
  <si>
    <t>Furniture</t>
  </si>
  <si>
    <t>Kitchenware</t>
  </si>
  <si>
    <t>Department:</t>
  </si>
  <si>
    <t>FURNITURE</t>
  </si>
  <si>
    <t>795.090.003</t>
  </si>
  <si>
    <t>Quantity</t>
  </si>
  <si>
    <t>102.392.808</t>
  </si>
  <si>
    <t>Eloise Sofa</t>
  </si>
  <si>
    <t>Agatha Armchair</t>
  </si>
  <si>
    <t>Varley Table</t>
  </si>
  <si>
    <t>Brimsley TV Bench</t>
  </si>
  <si>
    <t>Mondrich Shelf Unit</t>
  </si>
  <si>
    <t>Fife Desk</t>
  </si>
  <si>
    <t>903.889.782</t>
  </si>
  <si>
    <t>805.050.209</t>
  </si>
  <si>
    <t>904.372.383</t>
  </si>
  <si>
    <t>205.100.052</t>
  </si>
  <si>
    <t>705.067.467</t>
  </si>
  <si>
    <t>Weekly Sales Report by Department</t>
  </si>
  <si>
    <t>Product ID</t>
  </si>
  <si>
    <t>Bridger Nightstand</t>
  </si>
  <si>
    <t>Totals</t>
  </si>
  <si>
    <t>Home Decor</t>
  </si>
  <si>
    <t>Beds/Mattresses</t>
  </si>
  <si>
    <t xml:space="preserve">Average Daily Sales </t>
  </si>
  <si>
    <t>Max. Daily Sales</t>
  </si>
  <si>
    <t>Min. Daily Sales</t>
  </si>
  <si>
    <t>Average Max/Min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</si>
  <si>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</si>
  <si>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L15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=SUM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SUM</t>
    </r>
    <r>
      <rPr>
        <sz val="8"/>
        <color theme="0"/>
        <rFont val="Aptos Narrow"/>
        <family val="2"/>
        <scheme val="minor"/>
      </rPr>
      <t xml:space="preserve"> → select</t>
    </r>
    <r>
      <rPr>
        <b/>
        <sz val="8"/>
        <color theme="0"/>
        <rFont val="Aptos Narrow"/>
        <scheme val="minor"/>
      </rPr>
      <t xml:space="preserve"> L8:L14</t>
    </r>
    <r>
      <rPr>
        <sz val="8"/>
        <color theme="0"/>
        <rFont val="Aptos Narrow"/>
        <family val="2"/>
        <scheme val="minor"/>
      </rPr>
      <t xml:space="preserve"> → press Enter.</t>
    </r>
  </si>
  <si>
    <r>
      <t xml:space="preserve">Select </t>
    </r>
    <r>
      <rPr>
        <b/>
        <sz val="8"/>
        <color theme="0"/>
        <rFont val="Aptos Narrow"/>
        <scheme val="minor"/>
      </rPr>
      <t>I31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=AVERAGE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AVERAGE</t>
    </r>
    <r>
      <rPr>
        <sz val="8"/>
        <color theme="0"/>
        <rFont val="Aptos Narrow"/>
        <family val="2"/>
        <scheme val="minor"/>
      </rPr>
      <t xml:space="preserve"> → select </t>
    </r>
    <r>
      <rPr>
        <b/>
        <sz val="8"/>
        <color theme="0"/>
        <rFont val="Aptos Narrow"/>
        <scheme val="minor"/>
      </rPr>
      <t>I22:I28</t>
    </r>
    <r>
      <rPr>
        <sz val="8"/>
        <color theme="0"/>
        <rFont val="Aptos Narrow"/>
        <family val="2"/>
        <scheme val="minor"/>
      </rPr>
      <t xml:space="preserve"> → press Enter.</t>
    </r>
  </si>
  <si>
    <r>
      <t xml:space="preserve">Select </t>
    </r>
    <r>
      <rPr>
        <b/>
        <sz val="8"/>
        <color theme="0"/>
        <rFont val="Aptos Narrow"/>
        <scheme val="minor"/>
      </rPr>
      <t>I32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=MAX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MAX</t>
    </r>
    <r>
      <rPr>
        <sz val="8"/>
        <color theme="0"/>
        <rFont val="Aptos Narrow"/>
        <family val="2"/>
        <scheme val="minor"/>
      </rPr>
      <t xml:space="preserve"> → select </t>
    </r>
    <r>
      <rPr>
        <b/>
        <sz val="8"/>
        <color theme="0"/>
        <rFont val="Aptos Narrow"/>
        <scheme val="minor"/>
      </rPr>
      <t>I22:I28</t>
    </r>
    <r>
      <rPr>
        <sz val="8"/>
        <color theme="0"/>
        <rFont val="Aptos Narrow"/>
        <family val="2"/>
        <scheme val="minor"/>
      </rPr>
      <t xml:space="preserve"> → press Enter.</t>
    </r>
  </si>
  <si>
    <r>
      <t xml:space="preserve">Select </t>
    </r>
    <r>
      <rPr>
        <b/>
        <sz val="8"/>
        <color theme="0"/>
        <rFont val="Aptos Narrow"/>
        <scheme val="minor"/>
      </rPr>
      <t>I33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=MIN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MIN</t>
    </r>
    <r>
      <rPr>
        <sz val="8"/>
        <color theme="0"/>
        <rFont val="Aptos Narrow"/>
        <family val="2"/>
        <scheme val="minor"/>
      </rPr>
      <t xml:space="preserve"> → select </t>
    </r>
    <r>
      <rPr>
        <b/>
        <sz val="8"/>
        <color theme="0"/>
        <rFont val="Aptos Narrow"/>
        <scheme val="minor"/>
      </rPr>
      <t xml:space="preserve">I22:I28 </t>
    </r>
    <r>
      <rPr>
        <sz val="8"/>
        <color theme="0"/>
        <rFont val="Aptos Narrow"/>
        <family val="2"/>
        <scheme val="minor"/>
      </rPr>
      <t>→ press Enter.</t>
    </r>
  </si>
  <si>
    <r>
      <t xml:space="preserve">Select </t>
    </r>
    <r>
      <rPr>
        <b/>
        <sz val="8"/>
        <color theme="0"/>
        <rFont val="Aptos Narrow"/>
        <scheme val="minor"/>
      </rPr>
      <t>I31:I33</t>
    </r>
    <r>
      <rPr>
        <sz val="8"/>
        <color theme="0"/>
        <rFont val="Aptos Narrow"/>
        <family val="2"/>
        <scheme val="minor"/>
      </rPr>
      <t xml:space="preserve"> → drag the fill handle across to column </t>
    </r>
    <r>
      <rPr>
        <b/>
        <sz val="8"/>
        <color theme="0"/>
        <rFont val="Aptos Narrow"/>
        <scheme val="minor"/>
      </rPr>
      <t>M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</si>
  <si>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J15</t>
    </r>
    <r>
      <rPr>
        <sz val="8"/>
        <color theme="0"/>
        <rFont val="Aptos Narrow"/>
        <scheme val="minor"/>
      </rPr>
      <t xml:space="preserve"> → type </t>
    </r>
    <r>
      <rPr>
        <b/>
        <sz val="8"/>
        <color theme="0"/>
        <rFont val="Aptos Narrow"/>
        <scheme val="minor"/>
      </rPr>
      <t>=COUNT</t>
    </r>
    <r>
      <rPr>
        <sz val="8"/>
        <color theme="0"/>
        <rFont val="Aptos Narrow"/>
        <scheme val="minor"/>
      </rPr>
      <t xml:space="preserve"> → choose </t>
    </r>
    <r>
      <rPr>
        <u/>
        <sz val="8"/>
        <color theme="0"/>
        <rFont val="Aptos Narrow (Body)"/>
      </rPr>
      <t>COUNT</t>
    </r>
    <r>
      <rPr>
        <sz val="8"/>
        <color theme="0"/>
        <rFont val="Aptos Narrow"/>
        <scheme val="minor"/>
      </rPr>
      <t xml:space="preserve"> → select</t>
    </r>
    <r>
      <rPr>
        <b/>
        <sz val="8"/>
        <color theme="0"/>
        <rFont val="Aptos Narrow"/>
        <scheme val="minor"/>
      </rPr>
      <t xml:space="preserve"> J8:J14 </t>
    </r>
    <r>
      <rPr>
        <sz val="8"/>
        <color theme="0"/>
        <rFont val="Aptos Narrow"/>
        <scheme val="minor"/>
      </rPr>
      <t>→ press Enter.</t>
    </r>
  </si>
  <si>
    <r>
      <t xml:space="preserve">Select </t>
    </r>
    <r>
      <rPr>
        <b/>
        <sz val="8"/>
        <color theme="0"/>
        <rFont val="Aptos Narrow"/>
        <scheme val="minor"/>
      </rPr>
      <t>I34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=AVERAGE</t>
    </r>
    <r>
      <rPr>
        <sz val="8"/>
        <color theme="0"/>
        <rFont val="Aptos Narrow"/>
        <family val="2"/>
        <scheme val="minor"/>
      </rPr>
      <t xml:space="preserve">, then add </t>
    </r>
    <r>
      <rPr>
        <b/>
        <sz val="8"/>
        <color theme="0"/>
        <rFont val="Aptos Narrow"/>
        <scheme val="minor"/>
      </rPr>
      <t>MAX(I22:I28)</t>
    </r>
    <r>
      <rPr>
        <sz val="8"/>
        <color theme="0"/>
        <rFont val="Aptos Narrow"/>
        <family val="2"/>
        <scheme val="minor"/>
      </rPr>
      <t xml:space="preserve"> and </t>
    </r>
    <r>
      <rPr>
        <b/>
        <sz val="8"/>
        <color theme="0"/>
        <rFont val="Aptos Narrow"/>
        <scheme val="minor"/>
      </rPr>
      <t>MIN(I22:I28)</t>
    </r>
    <r>
      <rPr>
        <sz val="8"/>
        <color theme="0"/>
        <rFont val="Aptos Narrow"/>
        <family val="2"/>
        <scheme val="minor"/>
      </rPr>
      <t xml:space="preserve"> inside → press Enter.</t>
    </r>
  </si>
  <si>
    <r>
      <t xml:space="preserve">Select </t>
    </r>
    <r>
      <rPr>
        <b/>
        <sz val="8"/>
        <color theme="0"/>
        <rFont val="Aptos Narrow"/>
        <scheme val="minor"/>
      </rPr>
      <t>L29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Editing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>AutoSum (Σ)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</si>
  <si>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M15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=SUM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SUM</t>
    </r>
    <r>
      <rPr>
        <sz val="8"/>
        <color theme="0"/>
        <rFont val="Aptos Narrow"/>
        <family val="2"/>
        <scheme val="minor"/>
      </rPr>
      <t xml:space="preserve"> → select the cells from </t>
    </r>
    <r>
      <rPr>
        <b/>
        <sz val="8"/>
        <color theme="0"/>
        <rFont val="Aptos Narrow"/>
        <scheme val="minor"/>
      </rPr>
      <t>M8</t>
    </r>
    <r>
      <rPr>
        <sz val="8"/>
        <color theme="0"/>
        <rFont val="Aptos Narrow"/>
        <family val="2"/>
        <scheme val="minor"/>
      </rPr>
      <t xml:space="preserve"> to </t>
    </r>
    <r>
      <rPr>
        <b/>
        <sz val="8"/>
        <color theme="0"/>
        <rFont val="Aptos Narrow"/>
        <scheme val="minor"/>
      </rPr>
      <t>M14</t>
    </r>
    <r>
      <rPr>
        <sz val="8"/>
        <color theme="0"/>
        <rFont val="Aptos Narrow"/>
        <family val="2"/>
        <scheme val="minor"/>
      </rPr>
      <t xml:space="preserve"> individually → press Enter.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</si>
</sst>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[$$-409]* #,##0.00_ ;_-[$$-409]* \-#,##0.00\ ;_-[$$-409]* &quot;-&quot;??_ ;_-@_ "/>
    <numFmt numFmtId="166" formatCode="mm/dd/yy"/>
    <numFmt numFmtId="167" formatCode="d/m/yyyy"/>
  </numFmts>
  <fonts count="2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0"/>
      <name val="Aptos Narrow"/>
      <family val="2"/>
      <scheme val="minor"/>
    </font>
    <font>
      <sz val="11"/>
      <color theme="0"/>
      <name val="Amasis MT Pro"/>
      <family val="1"/>
    </font>
    <font>
      <b/>
      <sz val="18"/>
      <color rgb="FFFF8A00"/>
      <name val="Amasis MT Pro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2"/>
      <color theme="1"/>
      <name val="Amasis MT Pro"/>
    </font>
    <font>
      <b/>
      <sz val="11"/>
      <color theme="1"/>
      <name val="Amasis MT Pro"/>
    </font>
    <font>
      <b/>
      <sz val="11"/>
      <color theme="1"/>
      <name val="Aptos Narrow"/>
    </font>
    <font>
      <b/>
      <sz val="11"/>
      <color theme="0"/>
      <name val="Amasis MT Pro"/>
    </font>
    <font>
      <sz val="11"/>
      <color theme="0"/>
      <name val="Aptos Narrow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sz val="8"/>
      <color theme="0"/>
      <name val="Aptos Narrow"/>
      <scheme val="minor"/>
    </font>
    <font>
      <u/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45B0E1"/>
        <bgColor rgb="FF45B0E1"/>
      </patternFill>
    </fill>
    <fill>
      <patternFill patternType="solid">
        <fgColor rgb="FFFFB965"/>
        <bgColor rgb="FFFFB965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4" fontId="6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7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165" fontId="9" fillId="0" borderId="0" xfId="0" applyNumberFormat="1" applyFont="1" applyAlignment="1">
      <alignment horizontal="right"/>
    </xf>
    <xf numFmtId="0" fontId="11" fillId="3" borderId="0" xfId="0" applyFont="1" applyFill="1"/>
    <xf numFmtId="165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0" fontId="12" fillId="0" borderId="0" xfId="0" applyFont="1"/>
    <xf numFmtId="10" fontId="13" fillId="0" borderId="0" xfId="0" applyNumberFormat="1" applyFont="1" applyAlignment="1">
      <alignment horizontal="left"/>
    </xf>
    <xf numFmtId="167" fontId="9" fillId="0" borderId="0" xfId="0" applyNumberFormat="1" applyFont="1"/>
    <xf numFmtId="165" fontId="9" fillId="0" borderId="0" xfId="0" applyNumberFormat="1" applyFont="1"/>
    <xf numFmtId="167" fontId="14" fillId="4" borderId="2" xfId="0" applyNumberFormat="1" applyFont="1" applyFill="1" applyBorder="1"/>
    <xf numFmtId="165" fontId="15" fillId="4" borderId="2" xfId="0" applyNumberFormat="1" applyFont="1" applyFill="1" applyBorder="1"/>
    <xf numFmtId="0" fontId="14" fillId="4" borderId="2" xfId="0" applyFont="1" applyFill="1" applyBorder="1"/>
    <xf numFmtId="0" fontId="15" fillId="4" borderId="2" xfId="0" applyFont="1" applyFill="1" applyBorder="1"/>
    <xf numFmtId="0" fontId="7" fillId="0" borderId="0" xfId="0" applyFont="1"/>
    <xf numFmtId="0" fontId="17" fillId="5" borderId="4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/>
    </xf>
    <xf numFmtId="0" fontId="18" fillId="6" borderId="5" xfId="0" applyFont="1" applyFill="1" applyBorder="1"/>
    <xf numFmtId="0" fontId="18" fillId="6" borderId="6" xfId="0" applyFont="1" applyFill="1" applyBorder="1"/>
    <xf numFmtId="0" fontId="18" fillId="6" borderId="7" xfId="0" applyFont="1" applyFill="1" applyBorder="1"/>
    <xf numFmtId="0" fontId="18" fillId="6" borderId="13" xfId="0" applyFont="1" applyFill="1" applyBorder="1"/>
    <xf numFmtId="0" fontId="18" fillId="6" borderId="2" xfId="0" applyFont="1" applyFill="1" applyBorder="1"/>
    <xf numFmtId="0" fontId="18" fillId="6" borderId="14" xfId="0" applyFont="1" applyFill="1" applyBorder="1"/>
    <xf numFmtId="0" fontId="18" fillId="6" borderId="9" xfId="0" applyFont="1" applyFill="1" applyBorder="1"/>
    <xf numFmtId="0" fontId="18" fillId="6" borderId="10" xfId="0" applyFont="1" applyFill="1" applyBorder="1"/>
    <xf numFmtId="0" fontId="18" fillId="6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C18-1078-4CD1-868C-00F3B8264E13}">
  <dimension ref="A1:T36"/>
  <sheetViews>
    <sheetView tabSelected="1" zoomScale="138" zoomScaleNormal="100" workbookViewId="0">
      <selection activeCell="G12" sqref="G12"/>
    </sheetView>
  </sheetViews>
  <sheetFormatPr baseColWidth="10" defaultColWidth="8.83203125" defaultRowHeight="15" x14ac:dyDescent="0.2"/>
  <cols>
    <col min="1" max="1" width="2.1640625" bestFit="1" customWidth="1"/>
    <col min="6" max="6" width="19.6640625" customWidth="1"/>
    <col min="8" max="8" width="21.5" customWidth="1"/>
    <col min="9" max="13" width="20.6640625" customWidth="1"/>
    <col min="16" max="16" width="12.33203125" bestFit="1" customWidth="1"/>
    <col min="17" max="17" width="23" bestFit="1" customWidth="1"/>
    <col min="18" max="18" width="9.5" bestFit="1" customWidth="1"/>
    <col min="19" max="19" width="14.33203125" bestFit="1" customWidth="1"/>
    <col min="20" max="20" width="13" bestFit="1" customWidth="1"/>
  </cols>
  <sheetData>
    <row r="1" spans="1:20" ht="16" thickBot="1" x14ac:dyDescent="0.25">
      <c r="A1" s="1"/>
      <c r="B1" s="31" t="s">
        <v>42</v>
      </c>
      <c r="C1" s="31"/>
      <c r="D1" s="31"/>
      <c r="E1" s="31"/>
      <c r="F1" s="31"/>
    </row>
    <row r="2" spans="1:20" x14ac:dyDescent="0.2">
      <c r="A2" s="26">
        <v>1</v>
      </c>
      <c r="B2" s="32" t="s">
        <v>43</v>
      </c>
      <c r="C2" s="33"/>
      <c r="D2" s="33"/>
      <c r="E2" s="33"/>
      <c r="F2" s="34"/>
    </row>
    <row r="3" spans="1:20" ht="23" x14ac:dyDescent="0.3">
      <c r="A3" s="28">
        <v>2</v>
      </c>
      <c r="B3" s="35" t="s">
        <v>51</v>
      </c>
      <c r="C3" s="36"/>
      <c r="D3" s="36"/>
      <c r="E3" s="36"/>
      <c r="F3" s="37"/>
      <c r="H3" s="29" t="s">
        <v>8</v>
      </c>
      <c r="I3" s="30"/>
      <c r="J3" s="30"/>
      <c r="K3" s="30"/>
      <c r="L3" s="30"/>
      <c r="M3" s="30"/>
    </row>
    <row r="4" spans="1:20" x14ac:dyDescent="0.2">
      <c r="A4" s="28">
        <v>3</v>
      </c>
      <c r="B4" s="35" t="s">
        <v>44</v>
      </c>
      <c r="C4" s="36"/>
      <c r="D4" s="36"/>
      <c r="E4" s="36"/>
      <c r="F4" s="37"/>
      <c r="N4" s="1"/>
      <c r="O4" s="1"/>
      <c r="P4" s="1"/>
      <c r="Q4" s="1"/>
      <c r="R4" s="1"/>
      <c r="S4" s="1"/>
      <c r="T4" s="1"/>
    </row>
    <row r="5" spans="1:20" x14ac:dyDescent="0.2">
      <c r="A5" s="28">
        <v>4</v>
      </c>
      <c r="B5" s="35" t="s">
        <v>45</v>
      </c>
      <c r="C5" s="36"/>
      <c r="D5" s="36"/>
      <c r="E5" s="36"/>
      <c r="F5" s="37"/>
      <c r="H5" s="7" t="s">
        <v>16</v>
      </c>
      <c r="I5" s="8" t="s">
        <v>17</v>
      </c>
      <c r="J5" s="9"/>
      <c r="K5" s="9" t="s">
        <v>0</v>
      </c>
      <c r="L5" s="10">
        <v>45550</v>
      </c>
      <c r="M5" s="9"/>
      <c r="N5" s="1"/>
      <c r="O5" s="1"/>
      <c r="P5" s="1"/>
      <c r="Q5" s="1"/>
      <c r="R5" s="1"/>
      <c r="S5" s="1"/>
      <c r="T5" s="1"/>
    </row>
    <row r="6" spans="1:20" ht="23" x14ac:dyDescent="0.3">
      <c r="A6" s="28">
        <v>5</v>
      </c>
      <c r="B6" s="35" t="s">
        <v>46</v>
      </c>
      <c r="C6" s="36"/>
      <c r="D6" s="36"/>
      <c r="E6" s="36"/>
      <c r="F6" s="37"/>
      <c r="H6" s="25"/>
      <c r="L6" s="11"/>
      <c r="M6" s="9"/>
      <c r="N6" s="1"/>
      <c r="O6" s="1"/>
    </row>
    <row r="7" spans="1:20" ht="16" x14ac:dyDescent="0.25">
      <c r="A7" s="28">
        <v>6</v>
      </c>
      <c r="B7" s="35" t="s">
        <v>47</v>
      </c>
      <c r="C7" s="36"/>
      <c r="D7" s="36"/>
      <c r="E7" s="36"/>
      <c r="F7" s="37"/>
      <c r="H7" s="12" t="s">
        <v>33</v>
      </c>
      <c r="I7" s="12" t="s">
        <v>9</v>
      </c>
      <c r="J7" s="12" t="s">
        <v>19</v>
      </c>
      <c r="K7" s="12" t="s">
        <v>10</v>
      </c>
      <c r="L7" s="12" t="s">
        <v>11</v>
      </c>
      <c r="M7" s="12" t="s">
        <v>35</v>
      </c>
      <c r="N7" s="2"/>
      <c r="O7" s="1"/>
    </row>
    <row r="8" spans="1:20" x14ac:dyDescent="0.2">
      <c r="A8" s="28">
        <v>7</v>
      </c>
      <c r="B8" s="35" t="s">
        <v>48</v>
      </c>
      <c r="C8" s="36"/>
      <c r="D8" s="36"/>
      <c r="E8" s="36"/>
      <c r="F8" s="37"/>
      <c r="H8" s="9" t="s">
        <v>18</v>
      </c>
      <c r="I8" s="9" t="s">
        <v>21</v>
      </c>
      <c r="J8" s="8">
        <v>2</v>
      </c>
      <c r="K8" s="13">
        <v>949</v>
      </c>
      <c r="L8" s="13">
        <f>K8*I$17</f>
        <v>62.539099999999998</v>
      </c>
      <c r="M8" s="13">
        <f>(K8+L8)*J8</f>
        <v>2023.0781999999999</v>
      </c>
      <c r="N8" s="3"/>
      <c r="O8" s="1"/>
    </row>
    <row r="9" spans="1:20" x14ac:dyDescent="0.2">
      <c r="A9" s="28">
        <v>8</v>
      </c>
      <c r="B9" s="35" t="s">
        <v>50</v>
      </c>
      <c r="C9" s="36"/>
      <c r="D9" s="36"/>
      <c r="E9" s="36"/>
      <c r="F9" s="37"/>
      <c r="H9" s="9" t="s">
        <v>20</v>
      </c>
      <c r="I9" s="9" t="s">
        <v>34</v>
      </c>
      <c r="J9" s="8">
        <v>12</v>
      </c>
      <c r="K9" s="13">
        <v>79.989999999999995</v>
      </c>
      <c r="L9" s="13">
        <f t="shared" ref="L9:L14" si="0">K9*I$17</f>
        <v>5.2713409999999996</v>
      </c>
      <c r="M9" s="13">
        <f t="shared" ref="M9:M14" si="1">(K9+L9)*J9</f>
        <v>1023.1360919999998</v>
      </c>
      <c r="N9" s="1"/>
      <c r="O9" s="1"/>
    </row>
    <row r="10" spans="1:20" ht="16" thickBot="1" x14ac:dyDescent="0.25">
      <c r="A10" s="27">
        <v>9</v>
      </c>
      <c r="B10" s="38" t="s">
        <v>49</v>
      </c>
      <c r="C10" s="39"/>
      <c r="D10" s="39"/>
      <c r="E10" s="39"/>
      <c r="F10" s="40"/>
      <c r="H10" s="9" t="s">
        <v>27</v>
      </c>
      <c r="I10" s="9" t="s">
        <v>22</v>
      </c>
      <c r="J10" s="8">
        <v>6</v>
      </c>
      <c r="K10" s="13">
        <v>549.99</v>
      </c>
      <c r="L10" s="13">
        <f t="shared" si="0"/>
        <v>36.244340999999999</v>
      </c>
      <c r="M10" s="13">
        <f t="shared" si="1"/>
        <v>3517.4060460000001</v>
      </c>
      <c r="N10" s="1"/>
      <c r="O10" s="1"/>
    </row>
    <row r="11" spans="1:20" x14ac:dyDescent="0.2">
      <c r="H11" s="9" t="s">
        <v>28</v>
      </c>
      <c r="I11" s="9" t="s">
        <v>23</v>
      </c>
      <c r="J11" s="8">
        <v>4</v>
      </c>
      <c r="K11" s="13">
        <v>289.99</v>
      </c>
      <c r="L11" s="13">
        <f t="shared" si="0"/>
        <v>19.110341000000002</v>
      </c>
      <c r="M11" s="13">
        <f t="shared" si="1"/>
        <v>1236.4013640000001</v>
      </c>
      <c r="N11" s="1"/>
      <c r="O11" s="1"/>
    </row>
    <row r="12" spans="1:20" x14ac:dyDescent="0.2">
      <c r="H12" s="9" t="s">
        <v>29</v>
      </c>
      <c r="I12" s="9" t="s">
        <v>24</v>
      </c>
      <c r="J12" s="8">
        <v>8</v>
      </c>
      <c r="K12" s="13">
        <v>399.99</v>
      </c>
      <c r="L12" s="13">
        <f t="shared" si="0"/>
        <v>26.359341000000001</v>
      </c>
      <c r="M12" s="13">
        <f t="shared" si="1"/>
        <v>3410.7947279999998</v>
      </c>
      <c r="N12" s="1"/>
      <c r="O12" s="1"/>
    </row>
    <row r="13" spans="1:20" x14ac:dyDescent="0.2">
      <c r="H13" s="9" t="s">
        <v>30</v>
      </c>
      <c r="I13" s="9" t="s">
        <v>25</v>
      </c>
      <c r="J13" s="8">
        <v>16</v>
      </c>
      <c r="K13" s="13">
        <v>79.989999999999995</v>
      </c>
      <c r="L13" s="13">
        <f t="shared" si="0"/>
        <v>5.2713409999999996</v>
      </c>
      <c r="M13" s="13">
        <f t="shared" si="1"/>
        <v>1364.1814559999998</v>
      </c>
      <c r="N13" s="1"/>
      <c r="O13" s="1"/>
    </row>
    <row r="14" spans="1:20" x14ac:dyDescent="0.2">
      <c r="H14" s="9" t="s">
        <v>31</v>
      </c>
      <c r="I14" s="9" t="s">
        <v>26</v>
      </c>
      <c r="J14" s="8">
        <v>7</v>
      </c>
      <c r="K14" s="13">
        <v>149.99</v>
      </c>
      <c r="L14" s="13">
        <f t="shared" si="0"/>
        <v>9.8843410000000009</v>
      </c>
      <c r="M14" s="13">
        <f t="shared" si="1"/>
        <v>1119.1203870000002</v>
      </c>
      <c r="N14" s="1"/>
      <c r="O14" s="1"/>
    </row>
    <row r="15" spans="1:20" ht="16" x14ac:dyDescent="0.25">
      <c r="H15" s="14" t="s">
        <v>35</v>
      </c>
      <c r="I15" s="15"/>
      <c r="J15" s="16">
        <f>COUNT(J8:J14)</f>
        <v>7</v>
      </c>
      <c r="K15" s="15"/>
      <c r="L15" s="15">
        <f>SUM(L8:L14)</f>
        <v>164.68014600000001</v>
      </c>
      <c r="M15" s="15">
        <f>SUM(M8,M9,M10,M11,M12,M13,M14)</f>
        <v>13694.118273</v>
      </c>
      <c r="N15" s="2"/>
      <c r="O15" s="1"/>
    </row>
    <row r="17" spans="8:13" x14ac:dyDescent="0.2">
      <c r="H17" s="17" t="s">
        <v>12</v>
      </c>
      <c r="I17" s="18">
        <v>6.59E-2</v>
      </c>
    </row>
    <row r="19" spans="8:13" ht="23" x14ac:dyDescent="0.3">
      <c r="H19" s="29" t="s">
        <v>32</v>
      </c>
      <c r="I19" s="30"/>
      <c r="J19" s="30"/>
      <c r="K19" s="30"/>
      <c r="L19" s="30"/>
      <c r="M19" s="30"/>
    </row>
    <row r="20" spans="8:13" ht="23" x14ac:dyDescent="0.3">
      <c r="H20" s="11"/>
      <c r="I20" s="11"/>
      <c r="K20" s="11"/>
      <c r="L20" s="11"/>
      <c r="M20" s="9"/>
    </row>
    <row r="21" spans="8:13" ht="16" x14ac:dyDescent="0.25">
      <c r="H21" s="12" t="s">
        <v>13</v>
      </c>
      <c r="I21" s="12" t="s">
        <v>14</v>
      </c>
      <c r="J21" s="12" t="s">
        <v>37</v>
      </c>
      <c r="K21" s="12" t="s">
        <v>15</v>
      </c>
      <c r="L21" s="12" t="s">
        <v>36</v>
      </c>
      <c r="M21" s="12" t="s">
        <v>35</v>
      </c>
    </row>
    <row r="22" spans="8:13" x14ac:dyDescent="0.2">
      <c r="H22" s="19" t="s">
        <v>1</v>
      </c>
      <c r="I22" s="20">
        <v>950.62</v>
      </c>
      <c r="J22" s="20">
        <v>1905.35</v>
      </c>
      <c r="K22" s="20">
        <v>1542.15</v>
      </c>
      <c r="L22" s="20">
        <v>3523.46</v>
      </c>
      <c r="M22" s="20">
        <f t="shared" ref="M22:M28" si="2">SUM(I22:L22)</f>
        <v>7921.58</v>
      </c>
    </row>
    <row r="23" spans="8:13" x14ac:dyDescent="0.2">
      <c r="H23" s="19" t="s">
        <v>2</v>
      </c>
      <c r="I23" s="20">
        <v>2013.41</v>
      </c>
      <c r="J23" s="20">
        <v>2879.24</v>
      </c>
      <c r="K23" s="20">
        <v>1862.38</v>
      </c>
      <c r="L23" s="20">
        <v>3462.8</v>
      </c>
      <c r="M23" s="20">
        <f t="shared" si="2"/>
        <v>10217.83</v>
      </c>
    </row>
    <row r="24" spans="8:13" x14ac:dyDescent="0.2">
      <c r="H24" s="19" t="s">
        <v>3</v>
      </c>
      <c r="I24" s="20">
        <v>2322.5100000000002</v>
      </c>
      <c r="J24" s="20">
        <v>3183.76</v>
      </c>
      <c r="K24" s="20">
        <v>1943.2</v>
      </c>
      <c r="L24" s="20">
        <v>4850.63</v>
      </c>
      <c r="M24" s="20">
        <f t="shared" si="2"/>
        <v>12300.1</v>
      </c>
    </row>
    <row r="25" spans="8:13" x14ac:dyDescent="0.2">
      <c r="H25" s="19" t="s">
        <v>4</v>
      </c>
      <c r="I25" s="20">
        <v>1001.88</v>
      </c>
      <c r="J25" s="20">
        <v>1264.8900000000001</v>
      </c>
      <c r="K25" s="20">
        <v>864.52</v>
      </c>
      <c r="L25" s="20">
        <v>2546.23</v>
      </c>
      <c r="M25" s="20">
        <f t="shared" si="2"/>
        <v>5677.52</v>
      </c>
    </row>
    <row r="26" spans="8:13" x14ac:dyDescent="0.2">
      <c r="H26" s="19" t="s">
        <v>5</v>
      </c>
      <c r="I26" s="20">
        <v>2748.86</v>
      </c>
      <c r="J26" s="20">
        <v>2942.13</v>
      </c>
      <c r="K26" s="20">
        <v>2103.7800000000002</v>
      </c>
      <c r="L26" s="20">
        <v>4527.12</v>
      </c>
      <c r="M26" s="20">
        <f t="shared" si="2"/>
        <v>12321.89</v>
      </c>
    </row>
    <row r="27" spans="8:13" x14ac:dyDescent="0.2">
      <c r="H27" s="19" t="s">
        <v>6</v>
      </c>
      <c r="I27" s="20">
        <v>2834.12</v>
      </c>
      <c r="J27" s="20">
        <v>3287.52</v>
      </c>
      <c r="K27" s="20">
        <v>2912.56</v>
      </c>
      <c r="L27" s="20">
        <v>5213.62</v>
      </c>
      <c r="M27" s="20">
        <f t="shared" si="2"/>
        <v>14247.82</v>
      </c>
    </row>
    <row r="28" spans="8:13" x14ac:dyDescent="0.2">
      <c r="H28" s="19" t="s">
        <v>7</v>
      </c>
      <c r="I28" s="20">
        <v>1822.59</v>
      </c>
      <c r="J28" s="20">
        <v>1564.21</v>
      </c>
      <c r="K28" s="20">
        <v>1423.89</v>
      </c>
      <c r="L28" s="20">
        <v>3251.92</v>
      </c>
      <c r="M28" s="20">
        <f t="shared" si="2"/>
        <v>8062.6100000000006</v>
      </c>
    </row>
    <row r="29" spans="8:13" ht="16" x14ac:dyDescent="0.25">
      <c r="H29" s="14" t="s">
        <v>35</v>
      </c>
      <c r="I29" s="15">
        <f t="shared" ref="I29:K29" si="3">SUM(I22:I28)</f>
        <v>13693.990000000002</v>
      </c>
      <c r="J29" s="15">
        <f t="shared" si="3"/>
        <v>17027.099999999999</v>
      </c>
      <c r="K29" s="15">
        <f t="shared" si="3"/>
        <v>12652.48</v>
      </c>
      <c r="L29" s="15">
        <f>SUM(L22:L28)</f>
        <v>27375.78</v>
      </c>
      <c r="M29" s="15"/>
    </row>
    <row r="31" spans="8:13" x14ac:dyDescent="0.2">
      <c r="H31" s="21" t="s">
        <v>38</v>
      </c>
      <c r="I31" s="22">
        <f>AVERAGE(I22:I28)</f>
        <v>1956.2842857142859</v>
      </c>
      <c r="J31" s="22">
        <f t="shared" ref="J31:M31" si="4">AVERAGE(J22:J28)</f>
        <v>2432.4428571428571</v>
      </c>
      <c r="K31" s="22">
        <f t="shared" si="4"/>
        <v>1807.4971428571428</v>
      </c>
      <c r="L31" s="22">
        <f t="shared" si="4"/>
        <v>3910.8257142857142</v>
      </c>
      <c r="M31" s="22">
        <f t="shared" si="4"/>
        <v>10107.050000000001</v>
      </c>
    </row>
    <row r="32" spans="8:13" x14ac:dyDescent="0.2">
      <c r="H32" s="23" t="s">
        <v>39</v>
      </c>
      <c r="I32" s="22">
        <f>MAX(I22:I28)</f>
        <v>2834.12</v>
      </c>
      <c r="J32" s="22">
        <f t="shared" ref="J32:M32" si="5">MAX(J22:J28)</f>
        <v>3287.52</v>
      </c>
      <c r="K32" s="22">
        <f t="shared" si="5"/>
        <v>2912.56</v>
      </c>
      <c r="L32" s="22">
        <f t="shared" si="5"/>
        <v>5213.62</v>
      </c>
      <c r="M32" s="22">
        <f t="shared" si="5"/>
        <v>14247.82</v>
      </c>
    </row>
    <row r="33" spans="8:13" x14ac:dyDescent="0.2">
      <c r="H33" s="23" t="s">
        <v>40</v>
      </c>
      <c r="I33" s="22">
        <f>MIN(I22:I28)</f>
        <v>950.62</v>
      </c>
      <c r="J33" s="22">
        <f t="shared" ref="J33:M33" si="6">MIN(J22:J28)</f>
        <v>1264.8900000000001</v>
      </c>
      <c r="K33" s="22">
        <f t="shared" si="6"/>
        <v>864.52</v>
      </c>
      <c r="L33" s="22">
        <f t="shared" si="6"/>
        <v>2546.23</v>
      </c>
      <c r="M33" s="22">
        <f t="shared" si="6"/>
        <v>5677.52</v>
      </c>
    </row>
    <row r="34" spans="8:13" x14ac:dyDescent="0.2">
      <c r="H34" s="23" t="s">
        <v>41</v>
      </c>
      <c r="I34" s="22">
        <f>AVERAGE(MAX(I22:I28),MIN(I22:I28))</f>
        <v>1892.37</v>
      </c>
      <c r="J34" s="24"/>
      <c r="K34" s="24"/>
      <c r="L34" s="24"/>
      <c r="M34" s="24"/>
    </row>
    <row r="35" spans="8:13" x14ac:dyDescent="0.2">
      <c r="H35" s="4"/>
      <c r="I35" s="6"/>
      <c r="J35" s="5"/>
      <c r="K35" s="5"/>
      <c r="L35" s="5"/>
      <c r="M35" s="5"/>
    </row>
    <row r="36" spans="8:13" x14ac:dyDescent="0.2">
      <c r="H36" s="4"/>
      <c r="I36" s="5"/>
      <c r="J36" s="5"/>
      <c r="K36" s="5"/>
      <c r="L36" s="5"/>
      <c r="M36" s="5"/>
    </row>
  </sheetData>
  <mergeCells count="12">
    <mergeCell ref="H3:M3"/>
    <mergeCell ref="H19:M19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 Chapter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2026-02-16T14:35:55Z</dcterms:modified>
</cp:coreProperties>
</file>